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C:\Users\michele.weber\owncloud (2)\Allgemein\Notenrechner\Notenrechner WMS_26\"/>
    </mc:Choice>
  </mc:AlternateContent>
  <xr:revisionPtr revIDLastSave="0" documentId="13_ncr:1_{565117EB-AAE4-468F-B69D-F8897D62C4C0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BM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1" i="2" l="1"/>
  <c r="X11" i="2" s="1"/>
  <c r="T12" i="2"/>
  <c r="X12" i="2" s="1"/>
  <c r="X14" i="2"/>
  <c r="T13" i="2"/>
  <c r="X13" i="2" s="1"/>
  <c r="T10" i="2" l="1"/>
  <c r="X10" i="2" s="1"/>
  <c r="T8" i="2"/>
  <c r="X8" i="2" s="1"/>
  <c r="T9" i="2"/>
  <c r="X9" i="2" s="1"/>
  <c r="T7" i="2"/>
  <c r="X7" i="2" s="1"/>
  <c r="T6" i="2"/>
  <c r="X6" i="2" s="1"/>
  <c r="X19" i="2" l="1"/>
  <c r="X18" i="2"/>
  <c r="X20" i="2"/>
  <c r="X16" i="2" l="1"/>
  <c r="X21" i="2" s="1"/>
</calcChain>
</file>

<file path=xl/sharedStrings.xml><?xml version="1.0" encoding="utf-8"?>
<sst xmlns="http://schemas.openxmlformats.org/spreadsheetml/2006/main" count="37" uniqueCount="35">
  <si>
    <t>1. Jahr</t>
  </si>
  <si>
    <t>2. Jahr</t>
  </si>
  <si>
    <t>3. Jahr</t>
  </si>
  <si>
    <t>Abschlussnote</t>
  </si>
  <si>
    <t>1. Sem</t>
  </si>
  <si>
    <t>2. Sem</t>
  </si>
  <si>
    <t>BM Notenberechnung</t>
  </si>
  <si>
    <t>TU</t>
  </si>
  <si>
    <t>GP</t>
  </si>
  <si>
    <t>Mathe</t>
  </si>
  <si>
    <t>IA</t>
  </si>
  <si>
    <t>3. Sem</t>
  </si>
  <si>
    <t>4. Sem</t>
  </si>
  <si>
    <t>5. Sem</t>
  </si>
  <si>
    <t>6. Sem</t>
  </si>
  <si>
    <t>WMS Semesterübersicht</t>
  </si>
  <si>
    <t>Minuspunkte</t>
  </si>
  <si>
    <t>Ungenügende Noten</t>
  </si>
  <si>
    <t>halbe Noten</t>
  </si>
  <si>
    <t>IA (Interdisziplinäres Arbeiten): 4 IDAF (1/2) + IDPA (1/2)</t>
  </si>
  <si>
    <t>IDAF 1 (GP) 
IDAF 2 (F)</t>
  </si>
  <si>
    <t>IDAF 3 (TU) 
IDAF 4 (LS)</t>
  </si>
  <si>
    <t>Minuspunkte max. –2, ungenügende Noten max. 2, Notenschnitt &gt;= 4</t>
  </si>
  <si>
    <t>Kriterien</t>
  </si>
  <si>
    <t>Bestehensnormen BM</t>
  </si>
  <si>
    <t>BM Notenschnitt</t>
  </si>
  <si>
    <t>FRW*</t>
  </si>
  <si>
    <t>WIR*</t>
  </si>
  <si>
    <t>D*</t>
  </si>
  <si>
    <t>F*</t>
  </si>
  <si>
    <t>E*</t>
  </si>
  <si>
    <t>IDPA</t>
  </si>
  <si>
    <t xml:space="preserve">Erfahrungs-note (EN) </t>
  </si>
  <si>
    <t>Prüfungs-
note (PN)</t>
  </si>
  <si>
    <t>Notenrechner (Stand April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</si>
</sst>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79646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9" tint="0.59996337778862885"/>
      </top>
      <bottom/>
      <diagonal/>
    </border>
  </borders>
  <cellStyleXfs count="6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0" fillId="4" borderId="0" xfId="0" applyFill="1"/>
    <xf numFmtId="0" fontId="0" fillId="5" borderId="0" xfId="0" applyFill="1"/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1" fillId="5" borderId="0" xfId="0" applyFont="1" applyFill="1"/>
    <xf numFmtId="0" fontId="0" fillId="8" borderId="0" xfId="0" applyFill="1"/>
    <xf numFmtId="0" fontId="2" fillId="5" borderId="0" xfId="0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6" fillId="5" borderId="0" xfId="0" applyFont="1" applyFill="1" applyAlignment="1">
      <alignment vertical="center"/>
    </xf>
    <xf numFmtId="0" fontId="4" fillId="5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4" borderId="0" xfId="0" applyFont="1" applyFill="1"/>
    <xf numFmtId="0" fontId="10" fillId="9" borderId="0" xfId="0" applyFont="1" applyFill="1"/>
    <xf numFmtId="0" fontId="11" fillId="5" borderId="0" xfId="0" applyFont="1" applyFill="1"/>
    <xf numFmtId="0" fontId="10" fillId="10" borderId="0" xfId="0" applyFont="1" applyFill="1"/>
    <xf numFmtId="0" fontId="1" fillId="5" borderId="0" xfId="0" applyFont="1" applyFill="1" applyAlignment="1">
      <alignment horizontal="center"/>
    </xf>
    <xf numFmtId="164" fontId="0" fillId="8" borderId="0" xfId="0" applyNumberFormat="1" applyFill="1"/>
    <xf numFmtId="164" fontId="1" fillId="0" borderId="0" xfId="0" applyNumberFormat="1" applyFont="1" applyAlignment="1">
      <alignment horizontal="center"/>
    </xf>
    <xf numFmtId="0" fontId="0" fillId="8" borderId="0" xfId="0" applyFill="1" applyAlignment="1">
      <alignment vertical="center"/>
    </xf>
    <xf numFmtId="0" fontId="12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0" fillId="8" borderId="0" xfId="0" applyNumberForma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5" borderId="0" xfId="0" applyNumberFormat="1" applyFont="1" applyFill="1" applyAlignment="1">
      <alignment horizontal="center" vertical="center"/>
    </xf>
    <xf numFmtId="164" fontId="14" fillId="6" borderId="0" xfId="0" applyNumberFormat="1" applyFont="1" applyFill="1" applyAlignment="1">
      <alignment horizontal="center" vertical="center" wrapText="1"/>
    </xf>
    <xf numFmtId="0" fontId="0" fillId="8" borderId="0" xfId="0" applyFill="1" applyAlignment="1">
      <alignment horizontal="right" vertical="center"/>
    </xf>
    <xf numFmtId="0" fontId="0" fillId="8" borderId="0" xfId="0" applyFill="1" applyAlignment="1">
      <alignment horizontal="right"/>
    </xf>
    <xf numFmtId="0" fontId="1" fillId="0" borderId="0" xfId="0" applyFont="1"/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/>
    </xf>
    <xf numFmtId="164" fontId="13" fillId="3" borderId="0" xfId="0" applyNumberFormat="1" applyFon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5" fillId="7" borderId="0" xfId="0" applyFont="1" applyFill="1"/>
    <xf numFmtId="0" fontId="4" fillId="7" borderId="0" xfId="0" applyFont="1" applyFill="1"/>
    <xf numFmtId="164" fontId="0" fillId="7" borderId="0" xfId="0" applyNumberFormat="1" applyFill="1" applyAlignment="1">
      <alignment horizontal="center" vertical="center"/>
    </xf>
    <xf numFmtId="0" fontId="5" fillId="11" borderId="0" xfId="0" applyFont="1" applyFill="1"/>
    <xf numFmtId="0" fontId="4" fillId="11" borderId="0" xfId="0" applyFont="1" applyFill="1"/>
    <xf numFmtId="164" fontId="4" fillId="11" borderId="0" xfId="0" applyNumberFormat="1" applyFont="1" applyFill="1" applyAlignment="1">
      <alignment horizontal="center" vertical="center"/>
    </xf>
    <xf numFmtId="164" fontId="0" fillId="11" borderId="0" xfId="0" applyNumberFormat="1" applyFill="1" applyAlignment="1">
      <alignment horizontal="center" vertical="center"/>
    </xf>
    <xf numFmtId="164" fontId="1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8" borderId="0" xfId="0" applyFont="1" applyFill="1" applyAlignment="1">
      <alignment horizontal="center" vertical="center" wrapText="1"/>
    </xf>
    <xf numFmtId="164" fontId="4" fillId="7" borderId="0" xfId="0" applyNumberFormat="1" applyFont="1" applyFill="1" applyAlignment="1" applyProtection="1">
      <alignment horizontal="center" vertical="center"/>
      <protection locked="0"/>
    </xf>
    <xf numFmtId="164" fontId="4" fillId="11" borderId="0" xfId="0" applyNumberFormat="1" applyFont="1" applyFill="1" applyAlignment="1" applyProtection="1">
      <alignment horizontal="center" vertical="center"/>
      <protection locked="0"/>
    </xf>
    <xf numFmtId="164" fontId="0" fillId="11" borderId="0" xfId="0" applyNumberFormat="1" applyFill="1" applyAlignment="1" applyProtection="1">
      <alignment horizontal="center" vertical="center"/>
      <protection locked="0"/>
    </xf>
    <xf numFmtId="164" fontId="0" fillId="6" borderId="1" xfId="0" applyNumberFormat="1" applyFill="1" applyBorder="1" applyAlignment="1" applyProtection="1">
      <alignment horizontal="center" vertical="center"/>
      <protection locked="0"/>
    </xf>
    <xf numFmtId="164" fontId="0" fillId="6" borderId="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right"/>
    </xf>
    <xf numFmtId="164" fontId="13" fillId="4" borderId="0" xfId="0" applyNumberFormat="1" applyFont="1" applyFill="1" applyAlignment="1">
      <alignment horizontal="center" vertical="center"/>
    </xf>
    <xf numFmtId="164" fontId="13" fillId="7" borderId="0" xfId="0" applyNumberFormat="1" applyFont="1" applyFill="1" applyAlignment="1">
      <alignment horizontal="center" vertical="center"/>
    </xf>
    <xf numFmtId="164" fontId="13" fillId="11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164" fontId="0" fillId="3" borderId="0" xfId="0" applyNumberFormat="1" applyFill="1" applyAlignment="1" applyProtection="1">
      <alignment horizontal="center" vertical="center"/>
      <protection locked="0"/>
    </xf>
    <xf numFmtId="164" fontId="0" fillId="4" borderId="0" xfId="0" applyNumberFormat="1" applyFill="1" applyAlignment="1" applyProtection="1">
      <alignment horizontal="center" vertical="center"/>
      <protection locked="0"/>
    </xf>
    <xf numFmtId="0" fontId="10" fillId="9" borderId="0" xfId="0" applyFont="1" applyFill="1" applyAlignment="1">
      <alignment horizontal="center"/>
    </xf>
    <xf numFmtId="164" fontId="13" fillId="6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4" fillId="6" borderId="0" xfId="0" applyFont="1" applyFill="1" applyAlignment="1">
      <alignment horizontal="left" vertical="center" wrapText="1"/>
    </xf>
    <xf numFmtId="164" fontId="0" fillId="6" borderId="1" xfId="0" applyNumberFormat="1" applyFill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67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Standard" xfId="0" builtinId="0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B1:Y22"/>
  <sheetViews>
    <sheetView showGridLines="0" showRowColHeaders="0" tabSelected="1" zoomScale="90" zoomScaleNormal="90" zoomScalePageLayoutView="150" workbookViewId="0">
      <selection activeCell="F6" sqref="F6"/>
    </sheetView>
  </sheetViews>
  <sheetFormatPr baseColWidth="10" defaultRowHeight="15.75" x14ac:dyDescent="0.25"/>
  <cols>
    <col min="1" max="1" width="2.625" customWidth="1"/>
    <col min="2" max="2" width="7" customWidth="1"/>
    <col min="3" max="3" width="4.625" customWidth="1"/>
    <col min="4" max="4" width="1.125" customWidth="1"/>
    <col min="5" max="5" width="0.75" customWidth="1"/>
    <col min="7" max="7" width="0.5" customWidth="1"/>
    <col min="9" max="9" width="0.75" customWidth="1"/>
    <col min="10" max="10" width="10.75" customWidth="1"/>
    <col min="11" max="11" width="0.5" customWidth="1"/>
    <col min="13" max="13" width="0.75" customWidth="1"/>
    <col min="15" max="15" width="0.5" customWidth="1"/>
    <col min="17" max="17" width="0.75" customWidth="1"/>
    <col min="18" max="18" width="1.5" customWidth="1"/>
    <col min="19" max="19" width="0.75" customWidth="1"/>
    <col min="20" max="20" width="10" customWidth="1"/>
    <col min="21" max="21" width="0.5" customWidth="1"/>
    <col min="22" max="22" width="9" customWidth="1"/>
    <col min="23" max="23" width="0.75" customWidth="1"/>
    <col min="24" max="24" width="13.75" customWidth="1"/>
    <col min="25" max="25" width="0.75" customWidth="1"/>
  </cols>
  <sheetData>
    <row r="1" spans="2:25" x14ac:dyDescent="0.25">
      <c r="B1" s="75"/>
      <c r="C1" s="75"/>
      <c r="F1" s="76" t="s">
        <v>34</v>
      </c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2:25" ht="72" customHeight="1" x14ac:dyDescent="0.25">
      <c r="B2" s="75"/>
      <c r="C2" s="75"/>
      <c r="D2" s="3"/>
      <c r="E2" s="3"/>
      <c r="F2" s="69" t="s">
        <v>24</v>
      </c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2:25" ht="21" customHeight="1" x14ac:dyDescent="0.35">
      <c r="B3" s="25"/>
      <c r="C3" s="3"/>
      <c r="D3" s="3"/>
      <c r="E3" s="19"/>
      <c r="F3" s="20" t="s">
        <v>15</v>
      </c>
      <c r="G3" s="20"/>
      <c r="H3" s="2"/>
      <c r="I3" s="2"/>
      <c r="J3" s="2"/>
      <c r="K3" s="2"/>
      <c r="L3" s="2"/>
      <c r="M3" s="2"/>
      <c r="N3" s="2"/>
      <c r="O3" s="2"/>
      <c r="P3" s="2"/>
      <c r="Q3" s="2"/>
      <c r="S3" s="18"/>
      <c r="T3" s="66" t="s">
        <v>6</v>
      </c>
      <c r="U3" s="66"/>
      <c r="V3" s="66"/>
      <c r="W3" s="66"/>
      <c r="X3" s="66"/>
      <c r="Y3" s="10"/>
    </row>
    <row r="4" spans="2:25" ht="27" customHeight="1" x14ac:dyDescent="0.25">
      <c r="B4" s="77"/>
      <c r="C4" s="78"/>
      <c r="E4" s="2"/>
      <c r="F4" s="74" t="s">
        <v>0</v>
      </c>
      <c r="G4" s="74"/>
      <c r="H4" s="74"/>
      <c r="I4" s="9"/>
      <c r="J4" s="74" t="s">
        <v>1</v>
      </c>
      <c r="K4" s="74"/>
      <c r="L4" s="74"/>
      <c r="M4" s="9"/>
      <c r="N4" s="74" t="s">
        <v>2</v>
      </c>
      <c r="O4" s="74"/>
      <c r="P4" s="74"/>
      <c r="Q4" s="21"/>
      <c r="R4" s="15"/>
      <c r="S4" s="10"/>
      <c r="T4" s="26" t="s">
        <v>32</v>
      </c>
      <c r="U4" s="26"/>
      <c r="V4" s="26" t="s">
        <v>33</v>
      </c>
      <c r="W4" s="24"/>
      <c r="X4" s="26" t="s">
        <v>3</v>
      </c>
      <c r="Y4" s="10"/>
    </row>
    <row r="5" spans="2:25" ht="13.15" customHeight="1" x14ac:dyDescent="0.25">
      <c r="B5" s="78"/>
      <c r="C5" s="78"/>
      <c r="E5" s="2"/>
      <c r="F5" s="4" t="s">
        <v>4</v>
      </c>
      <c r="G5" s="4"/>
      <c r="H5" s="4" t="s">
        <v>5</v>
      </c>
      <c r="I5" s="11"/>
      <c r="J5" s="4" t="s">
        <v>11</v>
      </c>
      <c r="K5" s="4"/>
      <c r="L5" s="4" t="s">
        <v>12</v>
      </c>
      <c r="M5" s="11"/>
      <c r="N5" s="4" t="s">
        <v>13</v>
      </c>
      <c r="O5" s="4"/>
      <c r="P5" s="4" t="s">
        <v>14</v>
      </c>
      <c r="Q5" s="11"/>
      <c r="R5" s="16"/>
      <c r="S5" s="10"/>
      <c r="T5" s="38" t="s">
        <v>18</v>
      </c>
      <c r="U5" s="27"/>
      <c r="V5" s="38" t="s">
        <v>18</v>
      </c>
      <c r="W5" s="24"/>
      <c r="X5" s="38" t="s">
        <v>18</v>
      </c>
      <c r="Y5" s="10"/>
    </row>
    <row r="6" spans="2:25" ht="23.1" customHeight="1" x14ac:dyDescent="0.25">
      <c r="B6" s="41" t="s">
        <v>26</v>
      </c>
      <c r="C6" s="6"/>
      <c r="D6" s="7"/>
      <c r="E6" s="13"/>
      <c r="F6" s="64"/>
      <c r="G6" s="28"/>
      <c r="H6" s="64"/>
      <c r="I6" s="29"/>
      <c r="J6" s="64"/>
      <c r="K6" s="28"/>
      <c r="L6" s="64"/>
      <c r="M6" s="29"/>
      <c r="N6" s="64"/>
      <c r="O6" s="28"/>
      <c r="P6" s="64"/>
      <c r="Q6" s="29"/>
      <c r="R6" s="28"/>
      <c r="S6" s="30"/>
      <c r="T6" s="31" t="str">
        <f>IFERROR(ROUND(AVERAGE(F6:P6)/0.5,0)*0.5,"")</f>
        <v/>
      </c>
      <c r="U6" s="28"/>
      <c r="V6" s="64"/>
      <c r="W6" s="24"/>
      <c r="X6" s="42" t="str">
        <f>IFERROR(ROUND(AVERAGE(T6:V6)/0.5,0)*0.5,"")</f>
        <v/>
      </c>
      <c r="Y6" s="10"/>
    </row>
    <row r="7" spans="2:25" ht="18" customHeight="1" x14ac:dyDescent="0.25">
      <c r="B7" s="41" t="s">
        <v>27</v>
      </c>
      <c r="C7" s="6"/>
      <c r="D7" s="7"/>
      <c r="E7" s="13"/>
      <c r="F7" s="64"/>
      <c r="G7" s="28"/>
      <c r="H7" s="64"/>
      <c r="I7" s="29"/>
      <c r="J7" s="64"/>
      <c r="K7" s="28"/>
      <c r="L7" s="64"/>
      <c r="M7" s="29"/>
      <c r="N7" s="64"/>
      <c r="O7" s="28"/>
      <c r="P7" s="64"/>
      <c r="Q7" s="29"/>
      <c r="R7" s="28"/>
      <c r="S7" s="30"/>
      <c r="T7" s="31" t="str">
        <f t="shared" ref="T7:T13" si="0">IFERROR(ROUND(AVERAGE(F7:P7)/0.5,0)*0.5,"")</f>
        <v/>
      </c>
      <c r="U7" s="28"/>
      <c r="V7" s="64"/>
      <c r="W7" s="24"/>
      <c r="X7" s="42" t="str">
        <f t="shared" ref="X7:X13" si="1">IFERROR(ROUND(AVERAGE(T7:V7)/0.5,0)*0.5,"")</f>
        <v/>
      </c>
      <c r="Y7" s="10"/>
    </row>
    <row r="8" spans="2:25" ht="21" customHeight="1" x14ac:dyDescent="0.25">
      <c r="B8" s="17" t="s">
        <v>28</v>
      </c>
      <c r="C8" s="1"/>
      <c r="E8" s="2"/>
      <c r="F8" s="65"/>
      <c r="G8" s="28"/>
      <c r="H8" s="65"/>
      <c r="I8" s="29"/>
      <c r="J8" s="65"/>
      <c r="K8" s="28"/>
      <c r="L8" s="65"/>
      <c r="M8" s="29"/>
      <c r="N8" s="65"/>
      <c r="O8" s="28"/>
      <c r="P8" s="65"/>
      <c r="Q8" s="29"/>
      <c r="R8" s="28"/>
      <c r="S8" s="30"/>
      <c r="T8" s="43" t="str">
        <f t="shared" si="0"/>
        <v/>
      </c>
      <c r="U8" s="28"/>
      <c r="V8" s="65"/>
      <c r="W8" s="24"/>
      <c r="X8" s="60" t="str">
        <f t="shared" si="1"/>
        <v/>
      </c>
      <c r="Y8" s="10"/>
    </row>
    <row r="9" spans="2:25" ht="23.1" customHeight="1" x14ac:dyDescent="0.25">
      <c r="B9" s="17" t="s">
        <v>29</v>
      </c>
      <c r="C9" s="1"/>
      <c r="E9" s="2"/>
      <c r="F9" s="65"/>
      <c r="G9" s="28"/>
      <c r="H9" s="65"/>
      <c r="I9" s="29"/>
      <c r="J9" s="65"/>
      <c r="K9" s="28"/>
      <c r="L9" s="65"/>
      <c r="M9" s="29"/>
      <c r="N9" s="65"/>
      <c r="O9" s="28"/>
      <c r="P9" s="65"/>
      <c r="Q9" s="29"/>
      <c r="R9" s="28"/>
      <c r="S9" s="30"/>
      <c r="T9" s="43" t="str">
        <f t="shared" si="0"/>
        <v/>
      </c>
      <c r="U9" s="28"/>
      <c r="V9" s="65"/>
      <c r="W9" s="24"/>
      <c r="X9" s="60" t="str">
        <f t="shared" si="1"/>
        <v/>
      </c>
      <c r="Y9" s="10"/>
    </row>
    <row r="10" spans="2:25" ht="23.1" customHeight="1" x14ac:dyDescent="0.25">
      <c r="B10" s="17" t="s">
        <v>30</v>
      </c>
      <c r="C10" s="1"/>
      <c r="E10" s="2"/>
      <c r="F10" s="65"/>
      <c r="G10" s="28"/>
      <c r="H10" s="65"/>
      <c r="I10" s="29"/>
      <c r="J10" s="65"/>
      <c r="K10" s="28"/>
      <c r="L10" s="65"/>
      <c r="M10" s="29"/>
      <c r="N10" s="65"/>
      <c r="O10" s="28"/>
      <c r="P10" s="65"/>
      <c r="Q10" s="29"/>
      <c r="R10" s="28"/>
      <c r="S10" s="30"/>
      <c r="T10" s="43" t="str">
        <f t="shared" si="0"/>
        <v/>
      </c>
      <c r="U10" s="28"/>
      <c r="V10" s="65"/>
      <c r="W10" s="24"/>
      <c r="X10" s="60" t="str">
        <f t="shared" si="1"/>
        <v/>
      </c>
      <c r="Y10" s="10"/>
    </row>
    <row r="11" spans="2:25" ht="22.15" customHeight="1" x14ac:dyDescent="0.25">
      <c r="B11" s="44" t="s">
        <v>7</v>
      </c>
      <c r="C11" s="45"/>
      <c r="D11" s="8"/>
      <c r="E11" s="14"/>
      <c r="F11" s="32"/>
      <c r="G11" s="32"/>
      <c r="H11" s="32"/>
      <c r="I11" s="29"/>
      <c r="J11" s="54"/>
      <c r="K11" s="32"/>
      <c r="L11" s="54"/>
      <c r="M11" s="29"/>
      <c r="N11" s="54"/>
      <c r="O11" s="32"/>
      <c r="P11" s="54"/>
      <c r="Q11" s="33"/>
      <c r="R11" s="32"/>
      <c r="S11" s="30"/>
      <c r="T11" s="46" t="str">
        <f t="shared" si="0"/>
        <v/>
      </c>
      <c r="U11" s="28"/>
      <c r="V11" s="28"/>
      <c r="W11" s="24"/>
      <c r="X11" s="61" t="str">
        <f t="shared" si="1"/>
        <v/>
      </c>
      <c r="Y11" s="10"/>
    </row>
    <row r="12" spans="2:25" ht="21" customHeight="1" x14ac:dyDescent="0.25">
      <c r="B12" s="44" t="s">
        <v>8</v>
      </c>
      <c r="C12" s="45"/>
      <c r="D12" s="8"/>
      <c r="E12" s="14"/>
      <c r="F12" s="54"/>
      <c r="G12" s="32"/>
      <c r="H12" s="54"/>
      <c r="I12" s="29"/>
      <c r="J12" s="54"/>
      <c r="K12" s="32"/>
      <c r="L12" s="54"/>
      <c r="M12" s="29"/>
      <c r="N12" s="54"/>
      <c r="O12" s="32"/>
      <c r="P12" s="54"/>
      <c r="Q12" s="33"/>
      <c r="R12" s="32"/>
      <c r="S12" s="30"/>
      <c r="T12" s="46" t="str">
        <f t="shared" si="0"/>
        <v/>
      </c>
      <c r="U12" s="28"/>
      <c r="V12" s="28"/>
      <c r="W12" s="24"/>
      <c r="X12" s="61" t="str">
        <f t="shared" si="1"/>
        <v/>
      </c>
      <c r="Y12" s="10"/>
    </row>
    <row r="13" spans="2:25" ht="20.100000000000001" customHeight="1" x14ac:dyDescent="0.25">
      <c r="B13" s="47" t="s">
        <v>9</v>
      </c>
      <c r="C13" s="48"/>
      <c r="D13" s="8"/>
      <c r="E13" s="14"/>
      <c r="F13" s="55"/>
      <c r="G13" s="49"/>
      <c r="H13" s="55"/>
      <c r="I13" s="29"/>
      <c r="J13" s="55"/>
      <c r="K13" s="49"/>
      <c r="L13" s="55"/>
      <c r="M13" s="29"/>
      <c r="N13" s="55"/>
      <c r="O13" s="49"/>
      <c r="P13" s="55"/>
      <c r="Q13" s="33"/>
      <c r="R13" s="32"/>
      <c r="S13" s="30"/>
      <c r="T13" s="50" t="str">
        <f t="shared" si="0"/>
        <v/>
      </c>
      <c r="U13" s="50"/>
      <c r="V13" s="56"/>
      <c r="W13" s="24"/>
      <c r="X13" s="62" t="str">
        <f t="shared" si="1"/>
        <v/>
      </c>
      <c r="Y13" s="10"/>
    </row>
    <row r="14" spans="2:25" ht="23.1" customHeight="1" x14ac:dyDescent="0.25">
      <c r="B14" s="68" t="s">
        <v>10</v>
      </c>
      <c r="C14" s="68"/>
      <c r="E14" s="2"/>
      <c r="F14" s="28"/>
      <c r="G14" s="28"/>
      <c r="H14" s="57"/>
      <c r="I14" s="29"/>
      <c r="J14" s="28"/>
      <c r="K14" s="28"/>
      <c r="L14" s="57"/>
      <c r="M14" s="29"/>
      <c r="N14" s="28"/>
      <c r="O14" s="28"/>
      <c r="P14" s="72"/>
      <c r="Q14" s="29"/>
      <c r="R14" s="28"/>
      <c r="S14" s="30"/>
      <c r="T14" s="28"/>
      <c r="U14" s="28"/>
      <c r="V14" s="28"/>
      <c r="W14" s="24"/>
      <c r="X14" s="67" t="str">
        <f>IFERROR(ROUND((((ROUND(AVERAGE(H14:H15,L14:L15)/0.5,0)*0.5)+P14)/2)/0.5,0)*0.5,"")</f>
        <v/>
      </c>
      <c r="Y14" s="10"/>
    </row>
    <row r="15" spans="2:25" ht="21.75" customHeight="1" x14ac:dyDescent="0.25">
      <c r="B15" s="68"/>
      <c r="C15" s="68"/>
      <c r="E15" s="2"/>
      <c r="F15" s="28"/>
      <c r="G15" s="28"/>
      <c r="H15" s="58"/>
      <c r="I15" s="29"/>
      <c r="J15" s="28"/>
      <c r="K15" s="28"/>
      <c r="L15" s="58"/>
      <c r="M15" s="29"/>
      <c r="N15" s="28"/>
      <c r="O15" s="28"/>
      <c r="P15" s="73"/>
      <c r="Q15" s="29"/>
      <c r="R15" s="28"/>
      <c r="S15" s="30"/>
      <c r="T15" s="28"/>
      <c r="U15" s="28"/>
      <c r="V15" s="28"/>
      <c r="W15" s="24"/>
      <c r="X15" s="67"/>
      <c r="Y15" s="10"/>
    </row>
    <row r="16" spans="2:25" ht="44.1" customHeight="1" x14ac:dyDescent="0.25">
      <c r="B16" s="71" t="s">
        <v>19</v>
      </c>
      <c r="C16" s="71"/>
      <c r="E16" s="2"/>
      <c r="F16" s="5"/>
      <c r="G16" s="5"/>
      <c r="H16" s="34" t="s">
        <v>20</v>
      </c>
      <c r="I16" s="12"/>
      <c r="J16" s="51"/>
      <c r="K16" s="5"/>
      <c r="L16" s="34" t="s">
        <v>21</v>
      </c>
      <c r="M16" s="12"/>
      <c r="N16" s="5"/>
      <c r="O16" s="5"/>
      <c r="P16" s="34" t="s">
        <v>31</v>
      </c>
      <c r="Q16" s="12"/>
      <c r="R16" s="5"/>
      <c r="S16" s="22"/>
      <c r="T16" s="23"/>
      <c r="U16" s="23"/>
      <c r="V16" s="23"/>
      <c r="W16" s="10"/>
      <c r="X16" s="52" t="str">
        <f>IF(COUNTIF(X18:X20,"")=0,IF(AND(X18&gt;=-2,X19&lt;=2,X20&gt;=4),1,0),"")</f>
        <v/>
      </c>
      <c r="Y16" s="10"/>
    </row>
    <row r="17" spans="2:25" ht="5.0999999999999996" customHeight="1" x14ac:dyDescent="0.25"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S17" s="10"/>
      <c r="T17" s="10"/>
      <c r="U17" s="10"/>
      <c r="V17" s="10"/>
      <c r="W17" s="10"/>
      <c r="X17" s="10"/>
      <c r="Y17" s="10"/>
    </row>
    <row r="18" spans="2:25" ht="18" customHeight="1" x14ac:dyDescent="0.25">
      <c r="S18" s="10"/>
      <c r="T18" t="s">
        <v>16</v>
      </c>
      <c r="X18" s="5" t="str">
        <f>IF(COUNTIF(X6:X14,"")=0,SUMIF(X6:X14,"&lt;4")-(COUNTIF(X6:X14,"&lt;4")*4),"")</f>
        <v/>
      </c>
      <c r="Y18" s="10"/>
    </row>
    <row r="19" spans="2:25" ht="17.100000000000001" customHeight="1" x14ac:dyDescent="0.25">
      <c r="B19" s="37" t="s">
        <v>23</v>
      </c>
      <c r="F19" t="s">
        <v>22</v>
      </c>
      <c r="S19" s="10"/>
      <c r="T19" t="s">
        <v>17</v>
      </c>
      <c r="X19" s="40" t="str">
        <f>IF(COUNTIF(X6:X14,"")=0,COUNTIF(X6:X14,"&lt;4"),"")</f>
        <v/>
      </c>
      <c r="Y19" s="10"/>
    </row>
    <row r="20" spans="2:25" ht="18" customHeight="1" x14ac:dyDescent="0.25">
      <c r="F20" s="39"/>
      <c r="S20" s="10"/>
      <c r="T20" s="39" t="s">
        <v>25</v>
      </c>
      <c r="V20" s="39"/>
      <c r="W20" s="37"/>
      <c r="X20" s="5" t="str">
        <f>IF(COUNTIF(X6:X14,"")=0,ROUND((AVERAGE(X6:X14)),1),"")</f>
        <v/>
      </c>
      <c r="Y20" s="10"/>
    </row>
    <row r="21" spans="2:25" ht="43.15" customHeight="1" x14ac:dyDescent="0.25">
      <c r="B21" s="63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S21" s="10"/>
      <c r="T21" s="70"/>
      <c r="U21" s="70"/>
      <c r="V21" s="70"/>
      <c r="W21" s="59"/>
      <c r="X21" s="53" t="str">
        <f>IF(X16&lt;&gt;"",IF($X$16=1,"BM bestanden","BM nicht bestanden"),"")</f>
        <v/>
      </c>
      <c r="Y21" s="36"/>
    </row>
    <row r="22" spans="2:25" ht="5.0999999999999996" customHeight="1" x14ac:dyDescent="0.25">
      <c r="S22" s="10"/>
      <c r="T22" s="35"/>
      <c r="U22" s="35"/>
      <c r="V22" s="36"/>
      <c r="W22" s="36"/>
      <c r="X22" s="36"/>
      <c r="Y22" s="36"/>
    </row>
  </sheetData>
  <sheetProtection sheet="1" selectLockedCells="1"/>
  <mergeCells count="14">
    <mergeCell ref="T3:X3"/>
    <mergeCell ref="X14:X15"/>
    <mergeCell ref="B14:C15"/>
    <mergeCell ref="F2:P2"/>
    <mergeCell ref="T21:V21"/>
    <mergeCell ref="B16:C16"/>
    <mergeCell ref="P14:P15"/>
    <mergeCell ref="F4:H4"/>
    <mergeCell ref="J4:L4"/>
    <mergeCell ref="N4:P4"/>
    <mergeCell ref="B1:C2"/>
    <mergeCell ref="F1:P1"/>
    <mergeCell ref="B4:C5"/>
    <mergeCell ref="F21:P21"/>
  </mergeCells>
  <phoneticPr fontId="7" type="noConversion"/>
  <conditionalFormatting sqref="X18">
    <cfRule type="cellIs" dxfId="3" priority="5" operator="lessThan">
      <formula>-2</formula>
    </cfRule>
  </conditionalFormatting>
  <conditionalFormatting sqref="X19">
    <cfRule type="cellIs" dxfId="2" priority="4" operator="between">
      <formula>3</formula>
      <formula>24</formula>
    </cfRule>
  </conditionalFormatting>
  <conditionalFormatting sqref="X20">
    <cfRule type="cellIs" dxfId="1" priority="2" operator="lessThan">
      <formula>4</formula>
    </cfRule>
  </conditionalFormatting>
  <conditionalFormatting sqref="X21">
    <cfRule type="expression" dxfId="0" priority="1">
      <formula>OR($X$16=0,#REF!=0)</formula>
    </cfRule>
  </conditionalFormatting>
  <dataValidations count="1">
    <dataValidation type="custom" allowBlank="1" showInputMessage="1" showErrorMessage="1" errorTitle="ungültige Eingabe" error="Geben Sie ganze oder halbe Noten ein im Bereich von 1 und 6!" sqref="F11:P15 V11:V13" xr:uid="{00000000-0002-0000-0100-000000000000}">
      <formula1>AND(F11&gt;=1,F11&lt;=6,F11*2-INT(F11*2)=0)</formula1>
    </dataValidation>
  </dataValidations>
  <pageMargins left="0.75000000000000011" right="0.75000000000000011" top="1" bottom="1" header="0.5" footer="0.5"/>
  <pageSetup paperSize="9" scale="91" orientation="landscape" horizontalDpi="4294967292" verticalDpi="4294967292" r:id="rId1"/>
  <ignoredErrors>
    <ignoredError sqref="X14" formulaRange="1"/>
  </ignoredErrors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090327FE779745AC246ED4076AB99F" ma:contentTypeVersion="10" ma:contentTypeDescription="Ein neues Dokument erstellen." ma:contentTypeScope="" ma:versionID="b4f336beea8302dcea322716475e5dd4">
  <xsd:schema xmlns:xsd="http://www.w3.org/2001/XMLSchema" xmlns:xs="http://www.w3.org/2001/XMLSchema" xmlns:p="http://schemas.microsoft.com/office/2006/metadata/properties" xmlns:ns2="ab2abfda-380b-43e3-8421-70ff0c50b03c" xmlns:ns3="309f5dd7-357e-4410-974b-e6b298e94dc5" targetNamespace="http://schemas.microsoft.com/office/2006/metadata/properties" ma:root="true" ma:fieldsID="84f8e25f292eba017c8c2a016756968a" ns2:_="" ns3:_="">
    <xsd:import namespace="ab2abfda-380b-43e3-8421-70ff0c50b03c"/>
    <xsd:import namespace="309f5dd7-357e-4410-974b-e6b298e94d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abfda-380b-43e3-8421-70ff0c50b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39d22f72-7f00-4a5e-93bb-7489ac31d7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f5dd7-357e-4410-974b-e6b298e94dc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5948263-20e0-489f-bcc2-8fadc14eff84}" ma:internalName="TaxCatchAll" ma:showField="CatchAllData" ma:web="309f5dd7-357e-4410-974b-e6b298e94d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9f5dd7-357e-4410-974b-e6b298e94dc5" xsi:nil="true"/>
    <lcf76f155ced4ddcb4097134ff3c332f xmlns="ab2abfda-380b-43e3-8421-70ff0c50b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D2AC1E-8159-4DF0-9D4F-B79B1855E2CD}"/>
</file>

<file path=customXml/itemProps2.xml><?xml version="1.0" encoding="utf-8"?>
<ds:datastoreItem xmlns:ds="http://schemas.openxmlformats.org/officeDocument/2006/customXml" ds:itemID="{B1C3ED02-1DF3-47B9-ADAF-6C23BB3C2F22}"/>
</file>

<file path=customXml/itemProps3.xml><?xml version="1.0" encoding="utf-8"?>
<ds:datastoreItem xmlns:ds="http://schemas.openxmlformats.org/officeDocument/2006/customXml" ds:itemID="{0A93D1E1-3906-4D4A-B0B5-2143260EEB7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BM</vt:lpstr>
    </vt:vector>
  </TitlesOfParts>
  <Company>Wirtschaftsgymnasium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Ueli von Arx</dc:creator>
  <cp:lastModifiedBy>Michèle Weber</cp:lastModifiedBy>
  <cp:lastPrinted>2018-08-04T14:23:05Z</cp:lastPrinted>
  <dcterms:created xsi:type="dcterms:W3CDTF">2017-10-16T07:38:09Z</dcterms:created>
  <dcterms:modified xsi:type="dcterms:W3CDTF">2026-04-28T12:09:19Z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0x01010044090327FE779745AC246ED4076AB99F</vt:lpwstr>
  </property>
</Properties>
</file>